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harkema/Documents/7Work/ThoroughCare/Blogs/2025 CCM - APCM strategy/"/>
    </mc:Choice>
  </mc:AlternateContent>
  <xr:revisionPtr revIDLastSave="0" documentId="13_ncr:1_{5C13E303-6BF0-124D-86B9-5A99364053C6}" xr6:coauthVersionLast="36" xr6:coauthVersionMax="36" xr10:uidLastSave="{00000000-0000-0000-0000-000000000000}"/>
  <bookViews>
    <workbookView xWindow="0" yWindow="0" windowWidth="38400" windowHeight="21600" xr2:uid="{4598CBA7-31E5-9A48-844D-F31FB00D27B6}"/>
  </bookViews>
  <sheets>
    <sheet name="Sheet1" sheetId="1" r:id="rId1"/>
  </sheets>
  <calcPr calcId="181029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8" i="1"/>
  <c r="F16" i="1"/>
  <c r="F11" i="1"/>
  <c r="E14" i="1"/>
  <c r="E15" i="1"/>
  <c r="E18" i="1"/>
  <c r="E11" i="1"/>
  <c r="E16" i="1"/>
  <c r="E9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<sst xmlns="http://schemas.openxmlformats.org/spreadsheetml/2006/main" count="28" uniqueCount="26">
  <si>
    <t>CCM - First 20 mins, non-complex</t>
  </si>
  <si>
    <t>CCM - Each addtl 20 mins, non-complex</t>
  </si>
  <si>
    <t>CCM - First 60 mins, complex</t>
  </si>
  <si>
    <t>CCM - First 30 mins, physician time</t>
  </si>
  <si>
    <t>CCM - Each addtl 20 mins, complex</t>
  </si>
  <si>
    <t>BHI - First 20 mins</t>
  </si>
  <si>
    <t>Cognitive Assessment &amp; Care Plan Services</t>
  </si>
  <si>
    <t>2024 Rate*</t>
  </si>
  <si>
    <t>CPT Code</t>
  </si>
  <si>
    <t>GPCM1</t>
  </si>
  <si>
    <t>Code Description</t>
  </si>
  <si>
    <t>CCM - Each addtl 20 mins, non-complex physician time</t>
  </si>
  <si>
    <t>APCM - Patients with one or no chronic illness</t>
  </si>
  <si>
    <t>GPCM2</t>
  </si>
  <si>
    <t>GPCM3</t>
  </si>
  <si>
    <t>APCM - QMB patients with two or moe chronic illnesses</t>
  </si>
  <si>
    <t>Total revenue per 100 patients enrolled each month by percent billed</t>
  </si>
  <si>
    <t>APCM - Patients with two or more chronic illnesses</t>
  </si>
  <si>
    <t>2025 Rate*</t>
  </si>
  <si>
    <t>Total revenue per 100 patients enrolled each month by risk level</t>
  </si>
  <si>
    <t>Total revenue per 100 patients enrolled each month by percent billed for CCM only</t>
  </si>
  <si>
    <t>Percent billed TO CMS in 2023</t>
  </si>
  <si>
    <t>Total revenue for 250 patients enrolled each month by risk level</t>
  </si>
  <si>
    <t>Percent of population at each risk level**</t>
  </si>
  <si>
    <t>*2025 rate to be updated. Note that this is a national rate and geographic and other qualifiers can alter this rate.</t>
  </si>
  <si>
    <t>**This distribution represents a likely percentage of patients at each risk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</si>
</sst>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Helvetica Neue"/>
      <family val="2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top"/>
    </xf>
    <xf numFmtId="10" fontId="0" fillId="0" borderId="0" xfId="2" applyNumberFormat="1" applyFont="1" applyAlignment="1">
      <alignment horizontal="left" vertical="top"/>
    </xf>
    <xf numFmtId="44" fontId="0" fillId="0" borderId="0" xfId="1" applyFont="1" applyAlignment="1">
      <alignment horizontal="left" vertical="top"/>
    </xf>
    <xf numFmtId="0" fontId="0" fillId="0" borderId="0" xfId="0" applyAlignment="1">
      <alignment wrapText="1"/>
    </xf>
    <xf numFmtId="44" fontId="0" fillId="0" borderId="0" xfId="0" applyNumberFormat="1"/>
    <xf numFmtId="0" fontId="0" fillId="0" borderId="4" xfId="0" applyBorder="1" applyAlignment="1">
      <alignment horizontal="left" vertical="top"/>
    </xf>
    <xf numFmtId="10" fontId="0" fillId="0" borderId="0" xfId="2" applyNumberFormat="1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4" fontId="0" fillId="0" borderId="0" xfId="1" applyFont="1" applyBorder="1" applyAlignment="1">
      <alignment horizontal="left" vertical="top"/>
    </xf>
    <xf numFmtId="44" fontId="0" fillId="0" borderId="0" xfId="1" applyFont="1" applyBorder="1"/>
    <xf numFmtId="44" fontId="0" fillId="0" borderId="5" xfId="1" applyFont="1" applyBorder="1"/>
    <xf numFmtId="0" fontId="0" fillId="0" borderId="0" xfId="0" applyFont="1" applyBorder="1" applyAlignment="1">
      <alignment horizontal="left" vertical="top"/>
    </xf>
    <xf numFmtId="0" fontId="0" fillId="0" borderId="0" xfId="0" applyBorder="1"/>
    <xf numFmtId="0" fontId="0" fillId="0" borderId="6" xfId="0" applyBorder="1" applyAlignment="1">
      <alignment horizontal="left" vertical="top"/>
    </xf>
    <xf numFmtId="10" fontId="0" fillId="0" borderId="7" xfId="2" applyNumberFormat="1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44" fontId="0" fillId="0" borderId="7" xfId="1" applyFont="1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10" fontId="0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4" fontId="0" fillId="0" borderId="0" xfId="1" applyFont="1" applyBorder="1" applyAlignment="1">
      <alignment horizontal="left" vertical="center"/>
    </xf>
    <xf numFmtId="44" fontId="0" fillId="0" borderId="0" xfId="0" applyNumberFormat="1" applyBorder="1" applyAlignment="1">
      <alignment horizontal="left"/>
    </xf>
    <xf numFmtId="0" fontId="0" fillId="0" borderId="5" xfId="0" applyBorder="1"/>
    <xf numFmtId="0" fontId="2" fillId="0" borderId="1" xfId="0" applyFont="1" applyBorder="1" applyAlignment="1">
      <alignment horizontal="left" vertical="center" wrapText="1"/>
    </xf>
    <xf numFmtId="10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0" fontId="2" fillId="0" borderId="2" xfId="2" applyNumberFormat="1" applyFont="1" applyBorder="1" applyAlignment="1">
      <alignment horizontal="left" vertical="center" wrapText="1"/>
    </xf>
    <xf numFmtId="44" fontId="2" fillId="0" borderId="2" xfId="1" applyFont="1" applyBorder="1" applyAlignment="1">
      <alignment horizontal="left" vertical="center"/>
    </xf>
    <xf numFmtId="44" fontId="4" fillId="0" borderId="7" xfId="0" applyNumberFormat="1" applyFont="1" applyBorder="1"/>
    <xf numFmtId="44" fontId="4" fillId="0" borderId="8" xfId="1" applyFont="1" applyBorder="1"/>
    <xf numFmtId="44" fontId="4" fillId="0" borderId="8" xfId="0" applyNumberFormat="1" applyFont="1" applyBorder="1"/>
    <xf numFmtId="9" fontId="0" fillId="0" borderId="0" xfId="2" applyNumberFormat="1" applyFont="1" applyBorder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9A55F-2B03-C34F-B320-58D8CC5D400D}">
  <sheetPr>
    <pageSetUpPr fitToPage="1"/>
  </sheetPr>
  <dimension ref="A1:L28"/>
  <sheetViews>
    <sheetView tabSelected="1" zoomScaleNormal="100" workbookViewId="0">
      <selection activeCell="C21" sqref="C21"/>
    </sheetView>
  </sheetViews>
  <sheetFormatPr baseColWidth="10" defaultRowHeight="16" x14ac:dyDescent="0.2"/>
  <cols>
    <col min="1" max="1" width="10.83203125" style="2"/>
    <col min="2" max="2" width="14.33203125" style="3" customWidth="1"/>
    <col min="3" max="3" width="49.1640625" style="2" customWidth="1"/>
    <col min="4" max="4" width="14" style="4" customWidth="1"/>
    <col min="5" max="5" width="21.33203125" customWidth="1"/>
    <col min="6" max="6" width="24.1640625" customWidth="1"/>
  </cols>
  <sheetData>
    <row r="1" spans="1:6" s="5" customFormat="1" ht="81" customHeight="1" x14ac:dyDescent="0.2">
      <c r="A1" s="25" t="s">
        <v>8</v>
      </c>
      <c r="B1" s="26" t="s">
        <v>21</v>
      </c>
      <c r="C1" s="27" t="s">
        <v>10</v>
      </c>
      <c r="D1" s="28" t="s">
        <v>7</v>
      </c>
      <c r="E1" s="29" t="s">
        <v>16</v>
      </c>
      <c r="F1" s="30" t="s">
        <v>20</v>
      </c>
    </row>
    <row r="2" spans="1:6" x14ac:dyDescent="0.2">
      <c r="A2" s="19">
        <v>99490</v>
      </c>
      <c r="B2" s="20">
        <v>0.64700000000000002</v>
      </c>
      <c r="C2" s="21" t="s">
        <v>0</v>
      </c>
      <c r="D2" s="22">
        <v>61.57</v>
      </c>
      <c r="E2" s="23">
        <f>100*D2*B2</f>
        <v>3983.5790000000002</v>
      </c>
      <c r="F2" s="24"/>
    </row>
    <row r="3" spans="1:6" x14ac:dyDescent="0.2">
      <c r="A3" s="19">
        <v>99439</v>
      </c>
      <c r="B3" s="20">
        <v>0.189</v>
      </c>
      <c r="C3" s="21" t="s">
        <v>1</v>
      </c>
      <c r="D3" s="22">
        <v>47.16</v>
      </c>
      <c r="E3" s="23">
        <f t="shared" ref="E3:E9" si="0">100*D3*B3</f>
        <v>891.32399999999996</v>
      </c>
      <c r="F3" s="24"/>
    </row>
    <row r="4" spans="1:6" x14ac:dyDescent="0.2">
      <c r="A4" s="19">
        <v>99487</v>
      </c>
      <c r="B4" s="20">
        <v>5.8999999999999997E-2</v>
      </c>
      <c r="C4" s="21" t="s">
        <v>2</v>
      </c>
      <c r="D4" s="22">
        <v>131.97</v>
      </c>
      <c r="E4" s="23">
        <f t="shared" si="0"/>
        <v>778.62299999999993</v>
      </c>
      <c r="F4" s="24"/>
    </row>
    <row r="5" spans="1:6" x14ac:dyDescent="0.2">
      <c r="A5" s="19">
        <v>99491</v>
      </c>
      <c r="B5" s="20">
        <v>3.3000000000000002E-2</v>
      </c>
      <c r="C5" s="21" t="s">
        <v>3</v>
      </c>
      <c r="D5" s="22">
        <v>83.18</v>
      </c>
      <c r="E5" s="23">
        <f t="shared" si="0"/>
        <v>274.49400000000003</v>
      </c>
      <c r="F5" s="24"/>
    </row>
    <row r="6" spans="1:6" x14ac:dyDescent="0.2">
      <c r="A6" s="19">
        <v>99489</v>
      </c>
      <c r="B6" s="20">
        <v>2.8000000000000001E-2</v>
      </c>
      <c r="C6" s="21" t="s">
        <v>4</v>
      </c>
      <c r="D6" s="22">
        <v>71.06</v>
      </c>
      <c r="E6" s="23">
        <f t="shared" si="0"/>
        <v>198.96800000000002</v>
      </c>
      <c r="F6" s="24"/>
    </row>
    <row r="7" spans="1:6" x14ac:dyDescent="0.2">
      <c r="A7" s="19">
        <v>99484</v>
      </c>
      <c r="B7" s="20">
        <v>2.5999999999999999E-2</v>
      </c>
      <c r="C7" s="21" t="s">
        <v>5</v>
      </c>
      <c r="D7" s="22">
        <v>43.04</v>
      </c>
      <c r="E7" s="23">
        <f t="shared" si="0"/>
        <v>111.904</v>
      </c>
      <c r="F7" s="24"/>
    </row>
    <row r="8" spans="1:6" x14ac:dyDescent="0.2">
      <c r="A8" s="19">
        <v>99483</v>
      </c>
      <c r="B8" s="20">
        <v>1.4999999999999999E-2</v>
      </c>
      <c r="C8" s="21" t="s">
        <v>6</v>
      </c>
      <c r="D8" s="22">
        <v>268</v>
      </c>
      <c r="E8" s="23">
        <f t="shared" si="0"/>
        <v>402</v>
      </c>
      <c r="F8" s="24"/>
    </row>
    <row r="9" spans="1:6" x14ac:dyDescent="0.2">
      <c r="A9" s="19">
        <v>99437</v>
      </c>
      <c r="B9" s="20">
        <v>3.0000000000000001E-3</v>
      </c>
      <c r="C9" s="21" t="s">
        <v>11</v>
      </c>
      <c r="D9" s="22">
        <v>58.62</v>
      </c>
      <c r="E9" s="23">
        <f t="shared" si="0"/>
        <v>17.586000000000002</v>
      </c>
      <c r="F9" s="24"/>
    </row>
    <row r="10" spans="1:6" x14ac:dyDescent="0.2">
      <c r="A10" s="7"/>
      <c r="B10" s="8"/>
      <c r="C10" s="9"/>
      <c r="D10" s="10"/>
      <c r="E10" s="14"/>
      <c r="F10" s="24"/>
    </row>
    <row r="11" spans="1:6" ht="17" thickBot="1" x14ac:dyDescent="0.25">
      <c r="A11" s="15"/>
      <c r="B11" s="16"/>
      <c r="C11" s="17"/>
      <c r="D11" s="18"/>
      <c r="E11" s="33">
        <f>SUM(E2:E10)</f>
        <v>6658.4780000000001</v>
      </c>
      <c r="F11" s="34">
        <f>SUM(E2,E3,E4,E5,E6,E9)</f>
        <v>6144.5739999999996</v>
      </c>
    </row>
    <row r="12" spans="1:6" ht="17" thickBot="1" x14ac:dyDescent="0.25">
      <c r="E12" s="6"/>
    </row>
    <row r="13" spans="1:6" ht="68" x14ac:dyDescent="0.2">
      <c r="A13" s="25" t="s">
        <v>8</v>
      </c>
      <c r="B13" s="31" t="s">
        <v>23</v>
      </c>
      <c r="C13" s="27" t="s">
        <v>10</v>
      </c>
      <c r="D13" s="32" t="s">
        <v>18</v>
      </c>
      <c r="E13" s="29" t="s">
        <v>19</v>
      </c>
      <c r="F13" s="30" t="s">
        <v>22</v>
      </c>
    </row>
    <row r="14" spans="1:6" x14ac:dyDescent="0.2">
      <c r="A14" s="7" t="s">
        <v>9</v>
      </c>
      <c r="B14" s="36">
        <v>0.2</v>
      </c>
      <c r="C14" s="9" t="s">
        <v>12</v>
      </c>
      <c r="D14" s="10">
        <v>15</v>
      </c>
      <c r="E14" s="11">
        <f t="shared" ref="E14:F16" si="1">100*D14*B14</f>
        <v>300</v>
      </c>
      <c r="F14" s="12">
        <f>250*D14*B14</f>
        <v>750</v>
      </c>
    </row>
    <row r="15" spans="1:6" x14ac:dyDescent="0.2">
      <c r="A15" s="7" t="s">
        <v>13</v>
      </c>
      <c r="B15" s="36">
        <v>0.7</v>
      </c>
      <c r="C15" s="9" t="s">
        <v>17</v>
      </c>
      <c r="D15" s="10">
        <v>50</v>
      </c>
      <c r="E15" s="11">
        <f t="shared" si="1"/>
        <v>3500</v>
      </c>
      <c r="F15" s="12">
        <f>250*D15*B15</f>
        <v>8750</v>
      </c>
    </row>
    <row r="16" spans="1:6" x14ac:dyDescent="0.2">
      <c r="A16" s="7" t="s">
        <v>14</v>
      </c>
      <c r="B16" s="36">
        <v>0.1</v>
      </c>
      <c r="C16" s="13" t="s">
        <v>15</v>
      </c>
      <c r="D16" s="10">
        <v>110</v>
      </c>
      <c r="E16" s="11">
        <f t="shared" si="1"/>
        <v>1100</v>
      </c>
      <c r="F16" s="12">
        <f>250*D16*B16</f>
        <v>2750</v>
      </c>
    </row>
    <row r="17" spans="1:12" x14ac:dyDescent="0.2">
      <c r="A17" s="7"/>
      <c r="B17" s="8"/>
      <c r="C17" s="9"/>
      <c r="D17" s="10"/>
      <c r="E17" s="14"/>
      <c r="F17" s="12"/>
    </row>
    <row r="18" spans="1:12" ht="17" thickBot="1" x14ac:dyDescent="0.25">
      <c r="A18" s="15"/>
      <c r="B18" s="16"/>
      <c r="C18" s="17"/>
      <c r="D18" s="18"/>
      <c r="E18" s="33">
        <f>SUM(E14:E17)</f>
        <v>4900</v>
      </c>
      <c r="F18" s="35">
        <f>SUM(F14:F17)</f>
        <v>12250</v>
      </c>
    </row>
    <row r="20" spans="1:12" x14ac:dyDescent="0.2">
      <c r="C20" s="2" t="s">
        <v>24</v>
      </c>
    </row>
    <row r="21" spans="1:12" x14ac:dyDescent="0.2">
      <c r="C21" s="2" t="s">
        <v>25</v>
      </c>
    </row>
    <row r="28" spans="1:12" ht="17" x14ac:dyDescent="0.2">
      <c r="L28" s="1"/>
    </row>
  </sheetData>
  <pageMargins left="0.7" right="0.7" top="0.75" bottom="0.75" header="0.3" footer="0.3"/>
  <pageSetup scale="8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Harkema</dc:creator>
  <cp:lastModifiedBy>Susan Harkema</cp:lastModifiedBy>
  <dcterms:created xsi:type="dcterms:W3CDTF">2024-12-30T16:23:21Z</dcterms:created>
  <dcterms:modified xsi:type="dcterms:W3CDTF">2025-01-01T18:35:53Z</dcterms:modified>
</cp:coreProperties>
</file>